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8130" activeTab="0"/>
  </bookViews>
  <sheets>
    <sheet name="Оценка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<sst xmlns="http://schemas.openxmlformats.org/spreadsheetml/2006/main" count="78" uniqueCount="73">
  <si>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№</t>
  </si>
  <si>
    <t xml:space="preserve">Наименование по кадастру </t>
  </si>
  <si>
    <t>Этаж-ность</t>
  </si>
  <si>
    <t>Высота</t>
  </si>
  <si>
    <t>Площадь застройки</t>
  </si>
  <si>
    <t>Строительный объем</t>
  </si>
  <si>
    <t>Ёрдамчи бино</t>
  </si>
  <si>
    <t>Омборхона биноси</t>
  </si>
  <si>
    <t>Литер 0006 (Блок 6)</t>
  </si>
  <si>
    <t>Маъмурий бино</t>
  </si>
  <si>
    <t>Литер 0018 (Блок 18)</t>
  </si>
  <si>
    <t>Литер 0019 (Блок 19)</t>
  </si>
  <si>
    <t xml:space="preserve">Омборхона биноси </t>
  </si>
  <si>
    <t>А-310 Боинг АБК Маъмурий бино</t>
  </si>
  <si>
    <t>Литер 0075 (Блок 75)</t>
  </si>
  <si>
    <t>Маъмурий бино (тех бригад)</t>
  </si>
  <si>
    <t>Литер 0077 (Блок 77)</t>
  </si>
  <si>
    <t>ДОК Двигателларни саклаш омборхонаси</t>
  </si>
  <si>
    <t>Литер 0080 (Блок 80)</t>
  </si>
  <si>
    <t>Литер 0094 (Блок 94)</t>
  </si>
  <si>
    <t>Литер 0096 (Блок 96)</t>
  </si>
  <si>
    <t>Литер 0103 (Блок 103)</t>
  </si>
  <si>
    <t xml:space="preserve">Маъмурий бино </t>
  </si>
  <si>
    <t xml:space="preserve">Ёшлар маркази музейи биноси </t>
  </si>
  <si>
    <t xml:space="preserve">Компрессор биноси </t>
  </si>
  <si>
    <t>Литер 0111 (Блок 111)</t>
  </si>
  <si>
    <t>Литер 0112 (Блок 112)</t>
  </si>
  <si>
    <t>Литер 0113 (Блок 113)</t>
  </si>
  <si>
    <t>Литер 0114 (Блок 114)</t>
  </si>
  <si>
    <t>Литер 0115 (Блок 115)</t>
  </si>
  <si>
    <t>Литер 0116 (Блок 116)</t>
  </si>
  <si>
    <t>Литер 0118 (Блок 118)</t>
  </si>
  <si>
    <t xml:space="preserve">Ертула омборхонаси </t>
  </si>
  <si>
    <t xml:space="preserve">Тиббий куригдан утказиш пункта биноси </t>
  </si>
  <si>
    <t xml:space="preserve">Ёрдамчи бино </t>
  </si>
  <si>
    <t>Литер 0122 (Блок 122)</t>
  </si>
  <si>
    <t>Литер 0123 (Блок 123)</t>
  </si>
  <si>
    <t>Литер 0128 (Блок 128)</t>
  </si>
  <si>
    <t>Литер 0129 (Блок 129)</t>
  </si>
  <si>
    <t>Литер 0132 (Блок 132)</t>
  </si>
  <si>
    <t>Литер 0135 (Блок 135)</t>
  </si>
  <si>
    <t xml:space="preserve">Ёнгин хавфсизлиги биноси ва Мотор синови цехи </t>
  </si>
  <si>
    <t xml:space="preserve">Ювиш биноси (Промывка) </t>
  </si>
  <si>
    <t xml:space="preserve">Купнк билан учириш станцияси биноси </t>
  </si>
  <si>
    <t xml:space="preserve">Купик билан учириш станцияси биноси </t>
  </si>
  <si>
    <t xml:space="preserve">Цех-10 Идора биноси </t>
  </si>
  <si>
    <t>Литер 0138 (Блок 138)</t>
  </si>
  <si>
    <t>Литер 0140 (Блок 140)</t>
  </si>
  <si>
    <t>Литер 0141 (Блок 141)</t>
  </si>
  <si>
    <t>Литер 0142 (Блок 142)</t>
  </si>
  <si>
    <t>Литер 0150 (Блок 150)</t>
  </si>
  <si>
    <t>Литер 0151 (Блок 151)</t>
  </si>
  <si>
    <t xml:space="preserve">Литер 0152 (Блок 152) </t>
  </si>
  <si>
    <t>Литер 0156 (Блок 156)</t>
  </si>
  <si>
    <t>Литер 0158 (Блок 158)</t>
  </si>
  <si>
    <t xml:space="preserve">Литер 0167 (Блок 167) </t>
  </si>
  <si>
    <t>Литер 0169 (Блок 169)</t>
  </si>
  <si>
    <t xml:space="preserve">Краска цех компрессор биноси </t>
  </si>
  <si>
    <t xml:space="preserve">Завод бошкармаси Маъмурий биноси </t>
  </si>
  <si>
    <t>Цех СРК-2 пастки зона биноси</t>
  </si>
  <si>
    <t xml:space="preserve">Цех СРК-2 юкори зона </t>
  </si>
  <si>
    <t xml:space="preserve">БАМ Омборхонаси (Ангар) ДОК-2 </t>
  </si>
  <si>
    <t xml:space="preserve">БАМ Омборхонаси (Ангар) ДОК-4 </t>
  </si>
  <si>
    <t xml:space="preserve">БАМ Омборхонаси (Ангар) ДОК-1 </t>
  </si>
  <si>
    <t xml:space="preserve">23-Цех биноси Маъмурий биноси </t>
  </si>
  <si>
    <t xml:space="preserve">ЛИП Маъмурий биноси </t>
  </si>
  <si>
    <t xml:space="preserve">Омборхона биноси (Ангар) тархи </t>
  </si>
  <si>
    <t xml:space="preserve">Хаво хужумидан химояланиш Ер ости биноси (Бомбоубежище) </t>
  </si>
  <si>
    <t xml:space="preserve">ПЕРЕЧЕНЬ ЗДАНИЙ И СООРУЖЕНИЙ </t>
  </si>
  <si>
    <t>Омборхона биноси (Ангар)</t>
  </si>
  <si>
    <t>Литер 0020 (Блок 20)</t>
  </si>
  <si>
    <t xml:space="preserve">Литер 0093 (Блок 93) </t>
  </si>
  <si>
    <t>Полезная площадь ориентировочно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</si>
</sst>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soʻm&quot;;\-#,##0\ &quot;soʻm&quot;"/>
    <numFmt numFmtId="165" formatCode="#,##0\ &quot;soʻm&quot;;[Red]\-#,##0\ &quot;soʻm&quot;"/>
    <numFmt numFmtId="166" formatCode="#,##0.00\ &quot;soʻm&quot;;\-#,##0.00\ &quot;soʻm&quot;"/>
    <numFmt numFmtId="167" formatCode="#,##0.00\ &quot;soʻm&quot;;[Red]\-#,##0.00\ &quot;soʻm&quot;"/>
    <numFmt numFmtId="168" formatCode="_-* #,##0\ &quot;soʻm&quot;_-;\-* #,##0\ &quot;soʻm&quot;_-;_-* &quot;-&quot;\ &quot;soʻm&quot;_-;_-@_-"/>
    <numFmt numFmtId="169" formatCode="_-* #,##0\ _s_o_ʻ_m_-;\-* #,##0\ _s_o_ʻ_m_-;_-* &quot;-&quot;\ _s_o_ʻ_m_-;_-@_-"/>
    <numFmt numFmtId="170" formatCode="_-* #,##0.00\ &quot;soʻm&quot;_-;\-* #,##0.00\ &quot;soʻm&quot;_-;_-* &quot;-&quot;??\ &quot;soʻm&quot;_-;_-@_-"/>
    <numFmt numFmtId="171" formatCode="_-* #,##0.00\ _s_o_ʻ_m_-;\-* #,##0.00\ _s_o_ʻ_m_-;_-* &quot;-&quot;??\ _s_o_ʻ_m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5" fillId="0" borderId="0" xfId="0" applyFont="1" applyAlignment="1">
      <alignment horizontal="justify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8">
      <selection activeCell="D34" sqref="D34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3" width="32.7109375" style="25" customWidth="1"/>
    <col min="4" max="4" width="20.28125" style="25" customWidth="1"/>
    <col min="5" max="5" width="7.8515625" style="25" customWidth="1"/>
    <col min="6" max="7" width="9.140625" style="25" customWidth="1"/>
    <col min="8" max="8" width="15.57421875" style="25" customWidth="1"/>
    <col min="9" max="9" width="18.7109375" style="25" customWidth="1"/>
  </cols>
  <sheetData>
    <row r="1" spans="2:9" s="1" customFormat="1" ht="15.75" customHeight="1">
      <c r="B1" s="30" t="s">
        <v>68</v>
      </c>
      <c r="C1" s="30"/>
      <c r="D1" s="30"/>
      <c r="E1" s="30"/>
      <c r="F1" s="30"/>
      <c r="G1" s="30"/>
      <c r="H1" s="30"/>
      <c r="I1" s="30"/>
    </row>
    <row r="2" spans="2:9" s="1" customFormat="1" ht="15.75">
      <c r="B2" s="29"/>
      <c r="C2" s="29"/>
      <c r="D2" s="29"/>
      <c r="E2" s="29"/>
      <c r="F2" s="29"/>
      <c r="G2" s="29"/>
      <c r="H2" s="29"/>
      <c r="I2" s="29"/>
    </row>
    <row r="3" spans="2:9" s="5" customFormat="1" ht="51">
      <c r="B3" s="17" t="s">
        <v>0</v>
      </c>
      <c r="C3" s="24" t="s">
        <v>1</v>
      </c>
      <c r="D3" s="24"/>
      <c r="E3" s="21" t="s">
        <v>2</v>
      </c>
      <c r="F3" s="21" t="s">
        <v>3</v>
      </c>
      <c r="G3" s="21" t="s">
        <v>72</v>
      </c>
      <c r="H3" s="23" t="s">
        <v>4</v>
      </c>
      <c r="I3" s="23" t="s">
        <v>5</v>
      </c>
    </row>
    <row r="4" spans="2:9" s="10" customFormat="1" ht="15.75" customHeight="1">
      <c r="B4" s="6">
        <v>1</v>
      </c>
      <c r="C4" s="7" t="s">
        <v>9</v>
      </c>
      <c r="D4" s="7" t="s">
        <v>8</v>
      </c>
      <c r="E4" s="8">
        <v>2</v>
      </c>
      <c r="F4" s="9">
        <v>6</v>
      </c>
      <c r="G4" s="22">
        <f>372.02-12.74-5.2-9.92-12.74-16.64-9.46-5.19+382.77</f>
        <v>682.9</v>
      </c>
      <c r="H4" s="9">
        <v>469</v>
      </c>
      <c r="I4" s="18">
        <f aca="true" t="shared" si="0" ref="I4:I25">H4*F4</f>
        <v>2814</v>
      </c>
    </row>
    <row r="5" spans="2:9" s="10" customFormat="1" ht="16.5" customHeight="1">
      <c r="B5" s="6">
        <v>2</v>
      </c>
      <c r="C5" s="7" t="s">
        <v>6</v>
      </c>
      <c r="D5" s="7" t="s">
        <v>10</v>
      </c>
      <c r="E5" s="8">
        <v>1</v>
      </c>
      <c r="F5" s="9">
        <v>2.7</v>
      </c>
      <c r="G5" s="9">
        <v>14.66</v>
      </c>
      <c r="H5" s="9">
        <v>20</v>
      </c>
      <c r="I5" s="18">
        <f t="shared" si="0"/>
        <v>54</v>
      </c>
    </row>
    <row r="6" spans="2:9" s="10" customFormat="1" ht="16.5" customHeight="1">
      <c r="B6" s="6">
        <v>3</v>
      </c>
      <c r="C6" s="7" t="s">
        <v>7</v>
      </c>
      <c r="D6" s="7" t="s">
        <v>11</v>
      </c>
      <c r="E6" s="8">
        <v>1</v>
      </c>
      <c r="F6" s="9">
        <v>5</v>
      </c>
      <c r="G6" s="9">
        <v>260.49</v>
      </c>
      <c r="H6" s="9">
        <v>289</v>
      </c>
      <c r="I6" s="18">
        <f t="shared" si="0"/>
        <v>1445</v>
      </c>
    </row>
    <row r="7" spans="2:9" s="10" customFormat="1" ht="16.5" customHeight="1">
      <c r="B7" s="6">
        <v>4</v>
      </c>
      <c r="C7" s="7" t="s">
        <v>69</v>
      </c>
      <c r="D7" s="7" t="s">
        <v>70</v>
      </c>
      <c r="E7" s="8">
        <v>1</v>
      </c>
      <c r="F7" s="9">
        <v>5</v>
      </c>
      <c r="G7" s="9">
        <v>220.59</v>
      </c>
      <c r="H7" s="9">
        <v>246</v>
      </c>
      <c r="I7" s="18">
        <f t="shared" si="0"/>
        <v>1230</v>
      </c>
    </row>
    <row r="8" spans="2:9" s="10" customFormat="1" ht="17.25" customHeight="1">
      <c r="B8" s="6">
        <v>5</v>
      </c>
      <c r="C8" s="7" t="s">
        <v>13</v>
      </c>
      <c r="D8" s="7" t="s">
        <v>14</v>
      </c>
      <c r="E8" s="8">
        <v>2</v>
      </c>
      <c r="F8" s="9">
        <v>6</v>
      </c>
      <c r="G8" s="9">
        <f>229.29-1.12-1.12-1.1-1.1-1.28-1.1-1.69+240.26</f>
        <v>461.03999999999996</v>
      </c>
      <c r="H8" s="9">
        <v>333</v>
      </c>
      <c r="I8" s="18">
        <f t="shared" si="0"/>
        <v>1998</v>
      </c>
    </row>
    <row r="9" spans="2:9" s="10" customFormat="1" ht="15.75" customHeight="1">
      <c r="B9" s="6">
        <v>6</v>
      </c>
      <c r="C9" s="7" t="s">
        <v>15</v>
      </c>
      <c r="D9" s="7" t="s">
        <v>16</v>
      </c>
      <c r="E9" s="8">
        <v>2</v>
      </c>
      <c r="F9" s="9">
        <v>7</v>
      </c>
      <c r="G9" s="22">
        <f>270.61+270.61+270.61</f>
        <v>811.83</v>
      </c>
      <c r="H9" s="9">
        <v>380</v>
      </c>
      <c r="I9" s="18">
        <f t="shared" si="0"/>
        <v>2660</v>
      </c>
    </row>
    <row r="10" spans="2:9" s="10" customFormat="1" ht="24.75" customHeight="1">
      <c r="B10" s="6">
        <v>7</v>
      </c>
      <c r="C10" s="7" t="s">
        <v>17</v>
      </c>
      <c r="D10" s="7" t="s">
        <v>18</v>
      </c>
      <c r="E10" s="8">
        <v>1</v>
      </c>
      <c r="F10" s="9">
        <v>7</v>
      </c>
      <c r="G10" s="9">
        <v>343.67</v>
      </c>
      <c r="H10" s="9">
        <v>425</v>
      </c>
      <c r="I10" s="18">
        <f t="shared" si="0"/>
        <v>2975</v>
      </c>
    </row>
    <row r="11" spans="2:9" s="10" customFormat="1" ht="18" customHeight="1">
      <c r="B11" s="6">
        <v>8</v>
      </c>
      <c r="C11" s="12" t="s">
        <v>22</v>
      </c>
      <c r="D11" s="14" t="s">
        <v>71</v>
      </c>
      <c r="E11" s="8">
        <v>2</v>
      </c>
      <c r="F11" s="9">
        <v>4</v>
      </c>
      <c r="G11" s="9">
        <v>1231.49</v>
      </c>
      <c r="H11" s="9">
        <v>1229</v>
      </c>
      <c r="I11" s="18">
        <f t="shared" si="0"/>
        <v>4916</v>
      </c>
    </row>
    <row r="12" spans="2:9" s="10" customFormat="1" ht="18" customHeight="1">
      <c r="B12" s="6">
        <v>9</v>
      </c>
      <c r="C12" s="13" t="s">
        <v>23</v>
      </c>
      <c r="D12" s="14" t="s">
        <v>19</v>
      </c>
      <c r="E12" s="8">
        <v>1</v>
      </c>
      <c r="F12" s="9">
        <v>6</v>
      </c>
      <c r="G12" s="9">
        <v>887.7</v>
      </c>
      <c r="H12" s="9">
        <v>1061</v>
      </c>
      <c r="I12" s="18">
        <f t="shared" si="0"/>
        <v>6366</v>
      </c>
    </row>
    <row r="13" spans="2:9" s="10" customFormat="1" ht="27.75" customHeight="1">
      <c r="B13" s="6">
        <v>10</v>
      </c>
      <c r="C13" s="19" t="s">
        <v>67</v>
      </c>
      <c r="D13" s="20" t="s">
        <v>20</v>
      </c>
      <c r="E13" s="21">
        <v>1</v>
      </c>
      <c r="F13" s="22">
        <v>3</v>
      </c>
      <c r="G13" s="22">
        <v>631.42</v>
      </c>
      <c r="H13" s="22">
        <v>761</v>
      </c>
      <c r="I13" s="23">
        <f t="shared" si="0"/>
        <v>2283</v>
      </c>
    </row>
    <row r="14" spans="2:9" s="10" customFormat="1" ht="18.75" customHeight="1">
      <c r="B14" s="6">
        <v>11</v>
      </c>
      <c r="C14" s="15" t="s">
        <v>24</v>
      </c>
      <c r="D14" s="14" t="s">
        <v>21</v>
      </c>
      <c r="E14" s="8">
        <v>1</v>
      </c>
      <c r="F14" s="9">
        <v>6</v>
      </c>
      <c r="G14" s="9">
        <v>570</v>
      </c>
      <c r="H14" s="9">
        <v>775</v>
      </c>
      <c r="I14" s="18">
        <f t="shared" si="0"/>
        <v>4650</v>
      </c>
    </row>
    <row r="15" spans="2:9" s="10" customFormat="1" ht="18.75" customHeight="1">
      <c r="B15" s="6">
        <v>12</v>
      </c>
      <c r="C15" s="12" t="s">
        <v>32</v>
      </c>
      <c r="D15" s="16" t="s">
        <v>25</v>
      </c>
      <c r="E15" s="8">
        <v>1</v>
      </c>
      <c r="F15" s="9">
        <v>3</v>
      </c>
      <c r="G15" s="9">
        <v>360.11</v>
      </c>
      <c r="H15" s="9">
        <v>403</v>
      </c>
      <c r="I15" s="18">
        <f t="shared" si="0"/>
        <v>1209</v>
      </c>
    </row>
    <row r="16" spans="2:9" s="10" customFormat="1" ht="18.75" customHeight="1">
      <c r="B16" s="6">
        <v>13</v>
      </c>
      <c r="C16" s="12" t="s">
        <v>12</v>
      </c>
      <c r="D16" s="16" t="s">
        <v>26</v>
      </c>
      <c r="E16" s="8">
        <v>1</v>
      </c>
      <c r="F16" s="9">
        <v>3</v>
      </c>
      <c r="G16" s="9">
        <v>58.85</v>
      </c>
      <c r="H16" s="9">
        <v>72</v>
      </c>
      <c r="I16" s="18">
        <f t="shared" si="0"/>
        <v>216</v>
      </c>
    </row>
    <row r="17" spans="2:9" s="10" customFormat="1" ht="18.75" customHeight="1">
      <c r="B17" s="6">
        <v>14</v>
      </c>
      <c r="C17" s="12" t="s">
        <v>12</v>
      </c>
      <c r="D17" s="16" t="s">
        <v>27</v>
      </c>
      <c r="E17" s="8">
        <v>1</v>
      </c>
      <c r="F17" s="9">
        <v>3</v>
      </c>
      <c r="G17" s="9">
        <v>95</v>
      </c>
      <c r="H17" s="9">
        <v>116</v>
      </c>
      <c r="I17" s="18">
        <f t="shared" si="0"/>
        <v>348</v>
      </c>
    </row>
    <row r="18" spans="2:9" s="10" customFormat="1" ht="18.75" customHeight="1">
      <c r="B18" s="6">
        <v>15</v>
      </c>
      <c r="C18" s="12" t="s">
        <v>12</v>
      </c>
      <c r="D18" s="16" t="s">
        <v>28</v>
      </c>
      <c r="E18" s="8">
        <v>1</v>
      </c>
      <c r="F18" s="9">
        <v>3</v>
      </c>
      <c r="G18" s="9">
        <v>106.2</v>
      </c>
      <c r="H18" s="9">
        <v>123</v>
      </c>
      <c r="I18" s="18">
        <f t="shared" si="0"/>
        <v>369</v>
      </c>
    </row>
    <row r="19" spans="2:9" s="10" customFormat="1" ht="27.75" customHeight="1">
      <c r="B19" s="6">
        <v>16</v>
      </c>
      <c r="C19" s="12" t="s">
        <v>33</v>
      </c>
      <c r="D19" s="16" t="s">
        <v>29</v>
      </c>
      <c r="E19" s="8">
        <v>2</v>
      </c>
      <c r="F19" s="9">
        <v>7</v>
      </c>
      <c r="G19" s="26">
        <f>501.51+386.96+510</f>
        <v>1398.47</v>
      </c>
      <c r="H19" s="9">
        <v>687</v>
      </c>
      <c r="I19" s="18">
        <f t="shared" si="0"/>
        <v>4809</v>
      </c>
    </row>
    <row r="20" spans="2:9" s="10" customFormat="1" ht="16.5" customHeight="1">
      <c r="B20" s="6">
        <v>17</v>
      </c>
      <c r="C20" s="19" t="s">
        <v>34</v>
      </c>
      <c r="D20" s="28" t="s">
        <v>30</v>
      </c>
      <c r="E20" s="8">
        <v>1</v>
      </c>
      <c r="F20" s="9">
        <v>3</v>
      </c>
      <c r="G20" s="27">
        <v>51.87</v>
      </c>
      <c r="H20" s="9">
        <v>55</v>
      </c>
      <c r="I20" s="18">
        <f t="shared" si="0"/>
        <v>165</v>
      </c>
    </row>
    <row r="21" spans="2:9" s="10" customFormat="1" ht="16.5" customHeight="1">
      <c r="B21" s="6">
        <v>18</v>
      </c>
      <c r="C21" s="19" t="s">
        <v>34</v>
      </c>
      <c r="D21" s="28" t="s">
        <v>31</v>
      </c>
      <c r="E21" s="8">
        <v>1</v>
      </c>
      <c r="F21" s="9">
        <v>3</v>
      </c>
      <c r="G21" s="27">
        <v>47.08</v>
      </c>
      <c r="H21" s="9">
        <v>55</v>
      </c>
      <c r="I21" s="18">
        <f t="shared" si="0"/>
        <v>165</v>
      </c>
    </row>
    <row r="22" spans="2:9" s="10" customFormat="1" ht="29.25" customHeight="1">
      <c r="B22" s="6">
        <v>19</v>
      </c>
      <c r="C22" s="12" t="s">
        <v>41</v>
      </c>
      <c r="D22" s="16" t="s">
        <v>35</v>
      </c>
      <c r="E22" s="8">
        <v>1</v>
      </c>
      <c r="F22" s="9">
        <v>8</v>
      </c>
      <c r="G22" s="27">
        <f>3340.6+1550.3</f>
        <v>4890.9</v>
      </c>
      <c r="H22" s="9">
        <v>5232</v>
      </c>
      <c r="I22" s="18">
        <f t="shared" si="0"/>
        <v>41856</v>
      </c>
    </row>
    <row r="23" spans="2:9" s="10" customFormat="1" ht="16.5" customHeight="1">
      <c r="B23" s="6">
        <v>20</v>
      </c>
      <c r="C23" s="12" t="s">
        <v>42</v>
      </c>
      <c r="D23" s="16" t="s">
        <v>36</v>
      </c>
      <c r="E23" s="8">
        <v>2</v>
      </c>
      <c r="F23" s="9">
        <v>8</v>
      </c>
      <c r="G23" s="26">
        <v>4254.21</v>
      </c>
      <c r="H23" s="9">
        <v>4384</v>
      </c>
      <c r="I23" s="18">
        <f t="shared" si="0"/>
        <v>35072</v>
      </c>
    </row>
    <row r="24" spans="2:9" s="10" customFormat="1" ht="16.5" customHeight="1">
      <c r="B24" s="6">
        <v>21</v>
      </c>
      <c r="C24" s="12" t="s">
        <v>43</v>
      </c>
      <c r="D24" s="16" t="s">
        <v>37</v>
      </c>
      <c r="E24" s="8">
        <v>1</v>
      </c>
      <c r="F24" s="9">
        <v>4</v>
      </c>
      <c r="G24" s="27">
        <v>156.62</v>
      </c>
      <c r="H24" s="9">
        <v>178</v>
      </c>
      <c r="I24" s="18">
        <f t="shared" si="0"/>
        <v>712</v>
      </c>
    </row>
    <row r="25" spans="2:9" s="10" customFormat="1" ht="14.25" customHeight="1">
      <c r="B25" s="6">
        <v>22</v>
      </c>
      <c r="C25" s="12" t="s">
        <v>44</v>
      </c>
      <c r="D25" s="16" t="s">
        <v>38</v>
      </c>
      <c r="E25" s="8">
        <v>1</v>
      </c>
      <c r="F25" s="9">
        <v>3</v>
      </c>
      <c r="G25" s="27">
        <v>33.91</v>
      </c>
      <c r="H25" s="9">
        <v>52</v>
      </c>
      <c r="I25" s="18">
        <f t="shared" si="0"/>
        <v>156</v>
      </c>
    </row>
    <row r="26" spans="2:9" s="10" customFormat="1" ht="16.5" customHeight="1">
      <c r="B26" s="6">
        <v>23</v>
      </c>
      <c r="C26" s="12" t="s">
        <v>45</v>
      </c>
      <c r="D26" s="16" t="s">
        <v>39</v>
      </c>
      <c r="E26" s="8">
        <v>2</v>
      </c>
      <c r="F26" s="9">
        <v>7</v>
      </c>
      <c r="G26" s="26">
        <f>333.81+297.44+278.2</f>
        <v>909.45</v>
      </c>
      <c r="H26" s="9">
        <v>490</v>
      </c>
      <c r="I26" s="18">
        <f aca="true" t="shared" si="1" ref="I26:I38">H26*F26</f>
        <v>3430</v>
      </c>
    </row>
    <row r="27" spans="2:9" s="10" customFormat="1" ht="16.5" customHeight="1">
      <c r="B27" s="6">
        <v>24</v>
      </c>
      <c r="C27" s="12" t="s">
        <v>12</v>
      </c>
      <c r="D27" s="16" t="s">
        <v>40</v>
      </c>
      <c r="E27" s="8">
        <v>1</v>
      </c>
      <c r="F27" s="9">
        <v>5</v>
      </c>
      <c r="G27" s="27">
        <v>230.85</v>
      </c>
      <c r="H27" s="9">
        <v>257</v>
      </c>
      <c r="I27" s="18">
        <f t="shared" si="1"/>
        <v>1285</v>
      </c>
    </row>
    <row r="28" spans="2:9" s="10" customFormat="1" ht="17.25" customHeight="1">
      <c r="B28" s="6">
        <v>25</v>
      </c>
      <c r="C28" s="19" t="s">
        <v>57</v>
      </c>
      <c r="D28" s="28" t="s">
        <v>46</v>
      </c>
      <c r="E28" s="8">
        <v>1</v>
      </c>
      <c r="F28" s="9">
        <v>2.5</v>
      </c>
      <c r="G28" s="27">
        <v>13</v>
      </c>
      <c r="H28" s="9">
        <v>13</v>
      </c>
      <c r="I28" s="18">
        <f t="shared" si="1"/>
        <v>32.5</v>
      </c>
    </row>
    <row r="29" spans="2:9" s="10" customFormat="1" ht="25.5" customHeight="1">
      <c r="B29" s="6">
        <v>26</v>
      </c>
      <c r="C29" s="12" t="s">
        <v>58</v>
      </c>
      <c r="D29" s="16" t="s">
        <v>47</v>
      </c>
      <c r="E29" s="8">
        <v>3</v>
      </c>
      <c r="F29" s="9">
        <v>9</v>
      </c>
      <c r="G29" s="26">
        <f>3206.23+3588.67+3981.07</f>
        <v>10775.97</v>
      </c>
      <c r="H29" s="9">
        <v>4202</v>
      </c>
      <c r="I29" s="18">
        <f t="shared" si="1"/>
        <v>37818</v>
      </c>
    </row>
    <row r="30" spans="2:9" s="10" customFormat="1" ht="18" customHeight="1">
      <c r="B30" s="6">
        <v>27</v>
      </c>
      <c r="C30" s="12" t="s">
        <v>59</v>
      </c>
      <c r="D30" s="16" t="s">
        <v>48</v>
      </c>
      <c r="E30" s="8">
        <v>2</v>
      </c>
      <c r="F30" s="9">
        <v>10</v>
      </c>
      <c r="G30" s="27">
        <f>15000.86+1389.91</f>
        <v>16390.77</v>
      </c>
      <c r="H30" s="9">
        <v>17866</v>
      </c>
      <c r="I30" s="18">
        <f t="shared" si="1"/>
        <v>178660</v>
      </c>
    </row>
    <row r="31" spans="2:9" s="10" customFormat="1" ht="18" customHeight="1">
      <c r="B31" s="6">
        <v>28</v>
      </c>
      <c r="C31" s="12" t="s">
        <v>60</v>
      </c>
      <c r="D31" s="16" t="s">
        <v>49</v>
      </c>
      <c r="E31" s="8">
        <v>2</v>
      </c>
      <c r="F31" s="9">
        <v>30</v>
      </c>
      <c r="G31" s="27">
        <f>18097+349.77+235.4+267.21+480</f>
        <v>19429.38</v>
      </c>
      <c r="H31" s="9">
        <v>19226</v>
      </c>
      <c r="I31" s="18">
        <f t="shared" si="1"/>
        <v>576780</v>
      </c>
    </row>
    <row r="32" spans="2:9" s="10" customFormat="1" ht="18" customHeight="1">
      <c r="B32" s="6">
        <v>29</v>
      </c>
      <c r="C32" s="12" t="s">
        <v>63</v>
      </c>
      <c r="D32" s="16" t="s">
        <v>50</v>
      </c>
      <c r="E32" s="8">
        <v>1</v>
      </c>
      <c r="F32" s="9">
        <v>5</v>
      </c>
      <c r="G32" s="27">
        <v>346.62</v>
      </c>
      <c r="H32" s="9">
        <v>380</v>
      </c>
      <c r="I32" s="18">
        <f t="shared" si="1"/>
        <v>1900</v>
      </c>
    </row>
    <row r="33" spans="2:9" s="10" customFormat="1" ht="18" customHeight="1">
      <c r="B33" s="6">
        <v>30</v>
      </c>
      <c r="C33" s="12" t="s">
        <v>61</v>
      </c>
      <c r="D33" s="16" t="s">
        <v>51</v>
      </c>
      <c r="E33" s="8">
        <v>1</v>
      </c>
      <c r="F33" s="9">
        <v>5</v>
      </c>
      <c r="G33" s="27">
        <v>335.73</v>
      </c>
      <c r="H33" s="9">
        <v>369</v>
      </c>
      <c r="I33" s="18">
        <f t="shared" si="1"/>
        <v>1845</v>
      </c>
    </row>
    <row r="34" spans="2:9" s="10" customFormat="1" ht="18" customHeight="1">
      <c r="B34" s="6">
        <v>31</v>
      </c>
      <c r="C34" s="12" t="s">
        <v>61</v>
      </c>
      <c r="D34" s="16" t="s">
        <v>52</v>
      </c>
      <c r="E34" s="8">
        <v>1</v>
      </c>
      <c r="F34" s="9">
        <v>5</v>
      </c>
      <c r="G34" s="27">
        <v>341.93</v>
      </c>
      <c r="H34" s="9">
        <v>375</v>
      </c>
      <c r="I34" s="18">
        <f t="shared" si="1"/>
        <v>1875</v>
      </c>
    </row>
    <row r="35" spans="2:9" s="10" customFormat="1" ht="18" customHeight="1">
      <c r="B35" s="6">
        <v>32</v>
      </c>
      <c r="C35" s="12" t="s">
        <v>64</v>
      </c>
      <c r="D35" s="16" t="s">
        <v>53</v>
      </c>
      <c r="E35" s="8">
        <v>2</v>
      </c>
      <c r="F35" s="9">
        <v>6</v>
      </c>
      <c r="G35" s="26">
        <f>364.47+368.25</f>
        <v>732.72</v>
      </c>
      <c r="H35" s="9">
        <v>462</v>
      </c>
      <c r="I35" s="18">
        <f t="shared" si="1"/>
        <v>2772</v>
      </c>
    </row>
    <row r="36" spans="2:9" s="10" customFormat="1" ht="18" customHeight="1">
      <c r="B36" s="6">
        <v>33</v>
      </c>
      <c r="C36" s="12" t="s">
        <v>62</v>
      </c>
      <c r="D36" s="16" t="s">
        <v>54</v>
      </c>
      <c r="E36" s="8">
        <v>1</v>
      </c>
      <c r="F36" s="9">
        <v>5</v>
      </c>
      <c r="G36" s="27">
        <v>346.32</v>
      </c>
      <c r="H36" s="9">
        <v>380</v>
      </c>
      <c r="I36" s="18">
        <f t="shared" si="1"/>
        <v>1900</v>
      </c>
    </row>
    <row r="37" spans="2:9" s="10" customFormat="1" ht="18" customHeight="1">
      <c r="B37" s="6">
        <v>34</v>
      </c>
      <c r="C37" s="12" t="s">
        <v>65</v>
      </c>
      <c r="D37" s="16" t="s">
        <v>55</v>
      </c>
      <c r="E37" s="8">
        <v>2</v>
      </c>
      <c r="F37" s="9">
        <v>7</v>
      </c>
      <c r="G37" s="26">
        <f>341.33+365.02+161.57</f>
        <v>867.9199999999998</v>
      </c>
      <c r="H37" s="9">
        <v>454</v>
      </c>
      <c r="I37" s="18">
        <f t="shared" si="1"/>
        <v>3178</v>
      </c>
    </row>
    <row r="38" spans="2:9" s="10" customFormat="1" ht="18" customHeight="1">
      <c r="B38" s="6">
        <v>35</v>
      </c>
      <c r="C38" s="12" t="s">
        <v>66</v>
      </c>
      <c r="D38" s="16" t="s">
        <v>56</v>
      </c>
      <c r="E38" s="8">
        <v>1</v>
      </c>
      <c r="F38" s="9">
        <v>5</v>
      </c>
      <c r="G38" s="9">
        <v>364.26</v>
      </c>
      <c r="H38" s="9">
        <v>295</v>
      </c>
      <c r="I38" s="18">
        <f t="shared" si="1"/>
        <v>1475</v>
      </c>
    </row>
    <row r="39" spans="2:9" s="1" customFormat="1" ht="15.75">
      <c r="B39" s="2"/>
      <c r="C39" s="11"/>
      <c r="D39" s="2"/>
      <c r="E39" s="3"/>
      <c r="F39" s="3"/>
      <c r="G39" s="3"/>
      <c r="H39" s="4"/>
      <c r="I39" s="4"/>
    </row>
  </sheetData>
  <sheetProtection/>
  <mergeCells count="2">
    <mergeCell ref="B2:I2"/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1</cp:lastModifiedBy>
  <cp:lastPrinted>2022-05-12T10:41:02Z</cp:lastPrinted>
  <dcterms:created xsi:type="dcterms:W3CDTF">2022-03-16T12:27:49Z</dcterms:created>
  <dcterms:modified xsi:type="dcterms:W3CDTF">2022-09-14T04:45:15Z</dcterms:modified>
  <cp:category/>
  <cp:version/>
  <cp:contentType/>
  <cp:contentStatus/>
</cp:coreProperties>
</file>